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ja\Documents\"/>
    </mc:Choice>
  </mc:AlternateContent>
  <bookViews>
    <workbookView xWindow="0" yWindow="0" windowWidth="21600" windowHeight="9510"/>
  </bookViews>
  <sheets>
    <sheet name="NordstromProfitabilityRat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B9" i="1"/>
  <c r="H16" i="1"/>
  <c r="I16" i="1"/>
  <c r="J16" i="1"/>
  <c r="K16" i="1"/>
  <c r="L16" i="1"/>
  <c r="H17" i="1"/>
  <c r="I17" i="1"/>
  <c r="J17" i="1"/>
  <c r="K17" i="1"/>
  <c r="L17" i="1"/>
  <c r="H18" i="1"/>
  <c r="I18" i="1"/>
  <c r="J18" i="1"/>
  <c r="K18" i="1"/>
  <c r="L18" i="1"/>
  <c r="H15" i="1"/>
  <c r="I15" i="1"/>
  <c r="J15" i="1"/>
  <c r="K15" i="1"/>
  <c r="L15" i="1"/>
  <c r="C18" i="1"/>
  <c r="D18" i="1"/>
  <c r="E18" i="1"/>
  <c r="F18" i="1"/>
  <c r="B18" i="1"/>
  <c r="C17" i="1"/>
  <c r="D17" i="1"/>
  <c r="E17" i="1"/>
  <c r="F17" i="1"/>
  <c r="B17" i="1"/>
  <c r="C16" i="1"/>
  <c r="D16" i="1"/>
  <c r="E16" i="1"/>
  <c r="F16" i="1"/>
  <c r="B16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<sst xmlns="http://schemas.openxmlformats.org/spreadsheetml/2006/main" count="21" uniqueCount="19">
  <si>
    <t>Profitability Ratios</t>
  </si>
  <si>
    <t>Return on Assets</t>
  </si>
  <si>
    <t>Return on Equity</t>
  </si>
  <si>
    <t>Net Profit Margin</t>
  </si>
  <si>
    <t>Gross Profit</t>
  </si>
  <si>
    <t>Net Profit</t>
  </si>
  <si>
    <t>Total Assets</t>
  </si>
  <si>
    <t>Total Equity</t>
  </si>
  <si>
    <t>Profitability Analysis</t>
  </si>
  <si>
    <t>Nordstrom Inc.</t>
  </si>
  <si>
    <t>Company</t>
  </si>
  <si>
    <t>Symbol</t>
  </si>
  <si>
    <t>JWN</t>
  </si>
  <si>
    <t>Macy's Inc.</t>
  </si>
  <si>
    <t>M</t>
  </si>
  <si>
    <t>Revenues</t>
  </si>
  <si>
    <t>All figures in millions USD ($)</t>
  </si>
  <si>
    <t>Data from Financial Statements</t>
  </si>
  <si>
    <t>Gross Profit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</si>
</sst>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70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0" fillId="0" borderId="0" xfId="0" applyFont="1"/>
    <xf numFmtId="0" fontId="2" fillId="0" borderId="1" xfId="3" applyBorder="1" applyAlignment="1">
      <alignment horizontal="center"/>
    </xf>
    <xf numFmtId="10" fontId="0" fillId="0" borderId="0" xfId="2" applyNumberFormat="1" applyFont="1"/>
    <xf numFmtId="0" fontId="0" fillId="0" borderId="2" xfId="0" applyBorder="1" applyAlignment="1">
      <alignment horizontal="center"/>
    </xf>
    <xf numFmtId="0" fontId="0" fillId="0" borderId="2" xfId="0" applyBorder="1"/>
    <xf numFmtId="170" fontId="0" fillId="0" borderId="2" xfId="1" applyNumberFormat="1" applyFont="1" applyBorder="1"/>
    <xf numFmtId="10" fontId="0" fillId="0" borderId="2" xfId="2" applyNumberFormat="1" applyFont="1" applyBorder="1"/>
  </cellXfs>
  <cellStyles count="4">
    <cellStyle name="Comma" xfId="1" builtinId="3"/>
    <cellStyle name="Normal" xfId="0" builtinId="0"/>
    <cellStyle name="Percent" xfId="2" builtinId="5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Gross</a:t>
            </a:r>
            <a:r>
              <a:rPr lang="en-US" baseline="0"/>
              <a:t> Profit Margin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NordstromProfitabilityRatios!$B$6</c:f>
              <c:strCache>
                <c:ptCount val="1"/>
                <c:pt idx="0">
                  <c:v>Nordstrom Inc.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NordstromProfitabilityRatios!$B$7:$F$7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NordstromProfitabilityRatios!$B$15:$F$15</c:f>
              <c:numCache>
                <c:formatCode>0.00%</c:formatCode>
                <c:ptCount val="5"/>
                <c:pt idx="0">
                  <c:v>0.38750618097906708</c:v>
                </c:pt>
                <c:pt idx="1">
                  <c:v>0.38301435406698564</c:v>
                </c:pt>
                <c:pt idx="2">
                  <c:v>0.37760995113282986</c:v>
                </c:pt>
                <c:pt idx="3">
                  <c:v>0.36496502043360807</c:v>
                </c:pt>
                <c:pt idx="4">
                  <c:v>0.36030358473944568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7E-4A43-950E-88ACC8575BDF}"/>
            </c:ext>
          </c:extLst>
        </c:ser>
        <c:ser>
          <c:idx val="1"/>
          <c:order val="1"/>
          <c:tx>
            <c:strRef>
              <c:f>NordstromProfitabilityRatios!$H$6</c:f>
              <c:strCache>
                <c:ptCount val="1"/>
                <c:pt idx="0">
                  <c:v>Macy's Inc.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NordstromProfitabilityRatios!$B$7:$F$7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NordstromProfitabilityRatios!$H$15:$L$15</c:f>
              <c:numCache>
                <c:formatCode>0.00%</c:formatCode>
                <c:ptCount val="5"/>
                <c:pt idx="0">
                  <c:v>0.40265838329841797</c:v>
                </c:pt>
                <c:pt idx="1">
                  <c:v>0.40120296444810427</c:v>
                </c:pt>
                <c:pt idx="2">
                  <c:v>0.4</c:v>
                </c:pt>
                <c:pt idx="3">
                  <c:v>0.39081945418959341</c:v>
                </c:pt>
                <c:pt idx="4">
                  <c:v>0.39401815501590504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7E-4A43-950E-88ACC8575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185632"/>
        <c:axId val="471110192"/>
      </c:lineChart>
      <c:catAx>
        <c:axId val="556185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110192"/>
        <c:crosses val="autoZero"/>
        <c:auto val="1"/>
        <c:lblAlgn val="ctr"/>
        <c:lblOffset val="100"/>
        <c:noMultiLvlLbl val="0"/>
      </c:catAx>
      <c:valAx>
        <c:axId val="47111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18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Net Profit Margin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NordstromProfitabilityRatios!$B$6</c:f>
              <c:strCache>
                <c:ptCount val="1"/>
                <c:pt idx="0">
                  <c:v>Nordstrom Inc.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NordstromProfitabilityRatios!$B$7:$F$7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NordstromProfitabilityRatios!$B$16:$F$16</c:f>
              <c:numCache>
                <c:formatCode>0.00%</c:formatCode>
                <c:ptCount val="5"/>
                <c:pt idx="0">
                  <c:v>6.0573594857425417E-2</c:v>
                </c:pt>
                <c:pt idx="1">
                  <c:v>5.8532695374800638E-2</c:v>
                </c:pt>
                <c:pt idx="2">
                  <c:v>5.3309640159928923E-2</c:v>
                </c:pt>
                <c:pt idx="3">
                  <c:v>4.1559880861674864E-2</c:v>
                </c:pt>
                <c:pt idx="4">
                  <c:v>2.3988615572270788E-2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E4-4770-854B-93DB928474B7}"/>
            </c:ext>
          </c:extLst>
        </c:ser>
        <c:ser>
          <c:idx val="1"/>
          <c:order val="1"/>
          <c:tx>
            <c:strRef>
              <c:f>NordstromProfitabilityRatios!$H$6</c:f>
              <c:strCache>
                <c:ptCount val="1"/>
                <c:pt idx="0">
                  <c:v>Macy's Inc.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NordstromProfitabilityRatios!$B$7:$F$7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NordstromProfitabilityRatios!$H$16:$L$16</c:f>
              <c:numCache>
                <c:formatCode>0.00%</c:formatCode>
                <c:ptCount val="5"/>
                <c:pt idx="0">
                  <c:v>4.8219316622119486E-2</c:v>
                </c:pt>
                <c:pt idx="1">
                  <c:v>5.3202534817944222E-2</c:v>
                </c:pt>
                <c:pt idx="2">
                  <c:v>5.4296388542963883E-2</c:v>
                </c:pt>
                <c:pt idx="3">
                  <c:v>3.9514014550020314E-2</c:v>
                </c:pt>
                <c:pt idx="4">
                  <c:v>2.3702381876018312E-2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E4-4770-854B-93DB92847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185632"/>
        <c:axId val="471110192"/>
      </c:lineChart>
      <c:catAx>
        <c:axId val="556185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110192"/>
        <c:crosses val="autoZero"/>
        <c:auto val="1"/>
        <c:lblAlgn val="ctr"/>
        <c:lblOffset val="100"/>
        <c:noMultiLvlLbl val="0"/>
      </c:catAx>
      <c:valAx>
        <c:axId val="47111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18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Return on Assets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NordstromProfitabilityRatios!$B$6</c:f>
              <c:strCache>
                <c:ptCount val="1"/>
                <c:pt idx="0">
                  <c:v>Nordstrom Inc.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NordstromProfitabilityRatios!$B$7:$F$7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NordstromProfitabilityRatios!$B$17:$F$17</c:f>
              <c:numCache>
                <c:formatCode>0.00%</c:formatCode>
                <c:ptCount val="5"/>
                <c:pt idx="0">
                  <c:v>0.14465656366856919</c:v>
                </c:pt>
                <c:pt idx="1">
                  <c:v>0.14039785768936497</c:v>
                </c:pt>
                <c:pt idx="2">
                  <c:v>0.13782542113323124</c:v>
                </c:pt>
                <c:pt idx="3">
                  <c:v>7.7942322681215898E-2</c:v>
                </c:pt>
                <c:pt idx="4">
                  <c:v>4.504963094935098E-2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2C-43FC-BFD3-7C0406869168}"/>
            </c:ext>
          </c:extLst>
        </c:ser>
        <c:ser>
          <c:idx val="1"/>
          <c:order val="1"/>
          <c:tx>
            <c:strRef>
              <c:f>NordstromProfitabilityRatios!$H$6</c:f>
              <c:strCache>
                <c:ptCount val="1"/>
                <c:pt idx="0">
                  <c:v>Macy's Inc.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NordstromProfitabilityRatios!$B$7:$F$7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NordstromProfitabilityRatios!$H$17:$L$17</c:f>
              <c:numCache>
                <c:formatCode>0.00%</c:formatCode>
                <c:ptCount val="5"/>
                <c:pt idx="0">
                  <c:v>6.3598685150778905E-2</c:v>
                </c:pt>
                <c:pt idx="1">
                  <c:v>6.8732654949121189E-2</c:v>
                </c:pt>
                <c:pt idx="2">
                  <c:v>7.1105726666977301E-2</c:v>
                </c:pt>
                <c:pt idx="3">
                  <c:v>5.2002332814930018E-2</c:v>
                </c:pt>
                <c:pt idx="4">
                  <c:v>3.0779305828421741E-2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2C-43FC-BFD3-7C0406869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185632"/>
        <c:axId val="471110192"/>
      </c:lineChart>
      <c:catAx>
        <c:axId val="556185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110192"/>
        <c:crosses val="autoZero"/>
        <c:auto val="1"/>
        <c:lblAlgn val="ctr"/>
        <c:lblOffset val="100"/>
        <c:noMultiLvlLbl val="0"/>
      </c:catAx>
      <c:valAx>
        <c:axId val="47111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18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Return on Equity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NordstromProfitabilityRatios!$B$6</c:f>
              <c:strCache>
                <c:ptCount val="1"/>
                <c:pt idx="0">
                  <c:v>Nordstrom Inc.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NordstromProfitabilityRatios!$B$7:$F$7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NordstromProfitabilityRatios!$B$18:$F$18</c:f>
              <c:numCache>
                <c:formatCode>0.00%</c:formatCode>
                <c:ptCount val="5"/>
                <c:pt idx="0">
                  <c:v>0.38421327757449031</c:v>
                </c:pt>
                <c:pt idx="1">
                  <c:v>0.35288461538461541</c:v>
                </c:pt>
                <c:pt idx="2">
                  <c:v>0.29508196721311475</c:v>
                </c:pt>
                <c:pt idx="3">
                  <c:v>0.68886337543053966</c:v>
                </c:pt>
                <c:pt idx="4">
                  <c:v>0.40689655172413791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41-467C-9EDF-3A9385A70BEA}"/>
            </c:ext>
          </c:extLst>
        </c:ser>
        <c:ser>
          <c:idx val="1"/>
          <c:order val="1"/>
          <c:tx>
            <c:strRef>
              <c:f>NordstromProfitabilityRatios!$H$6</c:f>
              <c:strCache>
                <c:ptCount val="1"/>
                <c:pt idx="0">
                  <c:v>Macy's Inc.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NordstromProfitabilityRatios!$B$7:$F$7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NordstromProfitabilityRatios!$H$18:$L$18</c:f>
              <c:numCache>
                <c:formatCode>0.00%</c:formatCode>
                <c:ptCount val="5"/>
                <c:pt idx="0">
                  <c:v>0.22062469013386218</c:v>
                </c:pt>
                <c:pt idx="1">
                  <c:v>0.23779804768763002</c:v>
                </c:pt>
                <c:pt idx="2">
                  <c:v>0.28374860542952768</c:v>
                </c:pt>
                <c:pt idx="3">
                  <c:v>0.25158711497766284</c:v>
                </c:pt>
                <c:pt idx="4">
                  <c:v>0.14136973623322535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41-467C-9EDF-3A9385A70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185632"/>
        <c:axId val="471110192"/>
      </c:lineChart>
      <c:catAx>
        <c:axId val="556185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110192"/>
        <c:crosses val="autoZero"/>
        <c:auto val="1"/>
        <c:lblAlgn val="ctr"/>
        <c:lblOffset val="100"/>
        <c:noMultiLvlLbl val="0"/>
      </c:catAx>
      <c:valAx>
        <c:axId val="47111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18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20</xdr:row>
      <xdr:rowOff>38099</xdr:rowOff>
    </xdr:from>
    <xdr:to>
      <xdr:col>5</xdr:col>
      <xdr:colOff>581025</xdr:colOff>
      <xdr:row>37</xdr:row>
      <xdr:rowOff>123824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E5981B-7271-48E5-AB58-CA1024647F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20</xdr:row>
      <xdr:rowOff>0</xdr:rowOff>
    </xdr:from>
    <xdr:to>
      <xdr:col>14</xdr:col>
      <xdr:colOff>571500</xdr:colOff>
      <xdr:row>37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4F5B87-95DC-4061-99C1-1DD594AA5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39</xdr:row>
      <xdr:rowOff>0</xdr:rowOff>
    </xdr:from>
    <xdr:to>
      <xdr:col>5</xdr:col>
      <xdr:colOff>552450</xdr:colOff>
      <xdr:row>56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1C41225-B8D5-4E1C-8EC9-5314DCCA9C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39</xdr:row>
      <xdr:rowOff>0</xdr:rowOff>
    </xdr:from>
    <xdr:to>
      <xdr:col>14</xdr:col>
      <xdr:colOff>571500</xdr:colOff>
      <xdr:row>56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B576A5B-64A2-4CD9-9318-88111F55BE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Q33" sqref="Q33"/>
    </sheetView>
  </sheetViews>
  <sheetFormatPr defaultRowHeight="15" x14ac:dyDescent="0.25"/>
  <cols>
    <col min="1" max="1" width="29.140625" bestFit="1" customWidth="1"/>
    <col min="2" max="6" width="10.5703125" bestFit="1" customWidth="1"/>
    <col min="8" max="12" width="10.5703125" bestFit="1" customWidth="1"/>
  </cols>
  <sheetData>
    <row r="1" spans="1:12" ht="24" thickBot="1" x14ac:dyDescent="0.4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thickTop="1" x14ac:dyDescent="0.25">
      <c r="A2" s="1" t="s">
        <v>10</v>
      </c>
      <c r="B2" s="1" t="s">
        <v>11</v>
      </c>
      <c r="D2" t="s">
        <v>16</v>
      </c>
    </row>
    <row r="3" spans="1:12" x14ac:dyDescent="0.25">
      <c r="A3" t="s">
        <v>9</v>
      </c>
      <c r="B3" t="s">
        <v>12</v>
      </c>
    </row>
    <row r="4" spans="1:12" x14ac:dyDescent="0.25">
      <c r="A4" t="s">
        <v>13</v>
      </c>
      <c r="B4" t="s">
        <v>14</v>
      </c>
    </row>
    <row r="6" spans="1:12" x14ac:dyDescent="0.25">
      <c r="B6" s="5" t="s">
        <v>9</v>
      </c>
      <c r="C6" s="5"/>
      <c r="D6" s="5"/>
      <c r="E6" s="5"/>
      <c r="F6" s="5"/>
      <c r="H6" s="5" t="s">
        <v>13</v>
      </c>
      <c r="I6" s="5"/>
      <c r="J6" s="5"/>
      <c r="K6" s="5"/>
      <c r="L6" s="5"/>
    </row>
    <row r="7" spans="1:12" x14ac:dyDescent="0.25">
      <c r="A7" s="1" t="s">
        <v>17</v>
      </c>
      <c r="B7" s="6">
        <v>2013</v>
      </c>
      <c r="C7" s="6">
        <v>2014</v>
      </c>
      <c r="D7" s="6">
        <v>2015</v>
      </c>
      <c r="E7" s="6">
        <v>2016</v>
      </c>
      <c r="F7" s="6">
        <v>2017</v>
      </c>
      <c r="H7" s="6">
        <v>2013</v>
      </c>
      <c r="I7" s="6">
        <v>2014</v>
      </c>
      <c r="J7" s="6">
        <v>2015</v>
      </c>
      <c r="K7" s="6">
        <v>2016</v>
      </c>
      <c r="L7" s="6">
        <v>2017</v>
      </c>
    </row>
    <row r="8" spans="1:12" x14ac:dyDescent="0.25">
      <c r="A8" t="s">
        <v>15</v>
      </c>
      <c r="B8" s="7">
        <v>12134</v>
      </c>
      <c r="C8" s="7">
        <v>12540</v>
      </c>
      <c r="D8" s="7">
        <v>13506</v>
      </c>
      <c r="E8" s="7">
        <v>14437</v>
      </c>
      <c r="F8" s="7">
        <v>14757</v>
      </c>
      <c r="H8" s="7">
        <v>27686</v>
      </c>
      <c r="I8" s="7">
        <v>27931</v>
      </c>
      <c r="J8" s="7">
        <v>28105</v>
      </c>
      <c r="K8" s="7">
        <v>27079</v>
      </c>
      <c r="L8" s="7">
        <v>25778</v>
      </c>
    </row>
    <row r="9" spans="1:12" x14ac:dyDescent="0.25">
      <c r="A9" t="s">
        <v>4</v>
      </c>
      <c r="B9" s="7">
        <f>B8-7432</f>
        <v>4702</v>
      </c>
      <c r="C9" s="7">
        <f>C8-7737</f>
        <v>4803</v>
      </c>
      <c r="D9" s="7">
        <f>D8-8406</f>
        <v>5100</v>
      </c>
      <c r="E9" s="7">
        <f>E8-9168</f>
        <v>5269</v>
      </c>
      <c r="F9" s="7">
        <f>F8-9440</f>
        <v>5317</v>
      </c>
      <c r="H9" s="6">
        <v>11148</v>
      </c>
      <c r="I9" s="6">
        <v>11206</v>
      </c>
      <c r="J9" s="6">
        <v>11242</v>
      </c>
      <c r="K9" s="6">
        <v>10583</v>
      </c>
      <c r="L9" s="6">
        <v>10157</v>
      </c>
    </row>
    <row r="10" spans="1:12" x14ac:dyDescent="0.25">
      <c r="A10" t="s">
        <v>5</v>
      </c>
      <c r="B10" s="7">
        <v>735</v>
      </c>
      <c r="C10" s="7">
        <v>734</v>
      </c>
      <c r="D10" s="7">
        <v>720</v>
      </c>
      <c r="E10" s="7">
        <v>600</v>
      </c>
      <c r="F10" s="7">
        <v>354</v>
      </c>
      <c r="H10" s="7">
        <v>1335</v>
      </c>
      <c r="I10" s="7">
        <v>1486</v>
      </c>
      <c r="J10" s="7">
        <v>1526</v>
      </c>
      <c r="K10" s="7">
        <v>1070</v>
      </c>
      <c r="L10" s="7">
        <v>611</v>
      </c>
    </row>
    <row r="11" spans="1:12" x14ac:dyDescent="0.25">
      <c r="A11" t="s">
        <v>6</v>
      </c>
      <c r="B11" s="7">
        <v>5081</v>
      </c>
      <c r="C11" s="7">
        <v>5228</v>
      </c>
      <c r="D11" s="7">
        <v>5224</v>
      </c>
      <c r="E11" s="7">
        <v>7698</v>
      </c>
      <c r="F11" s="7">
        <v>7858</v>
      </c>
      <c r="H11" s="7">
        <v>20991</v>
      </c>
      <c r="I11" s="7">
        <v>21620</v>
      </c>
      <c r="J11" s="7">
        <v>21461</v>
      </c>
      <c r="K11" s="7">
        <v>20576</v>
      </c>
      <c r="L11" s="7">
        <v>19851</v>
      </c>
    </row>
    <row r="12" spans="1:12" x14ac:dyDescent="0.25">
      <c r="A12" t="s">
        <v>7</v>
      </c>
      <c r="B12" s="7">
        <v>1913</v>
      </c>
      <c r="C12" s="7">
        <v>2080</v>
      </c>
      <c r="D12" s="7">
        <v>2440</v>
      </c>
      <c r="E12" s="7">
        <v>871</v>
      </c>
      <c r="F12" s="7">
        <v>870</v>
      </c>
      <c r="H12" s="7">
        <v>6051</v>
      </c>
      <c r="I12" s="7">
        <v>6249</v>
      </c>
      <c r="J12" s="7">
        <v>5378</v>
      </c>
      <c r="K12" s="7">
        <v>4253</v>
      </c>
      <c r="L12" s="7">
        <v>4322</v>
      </c>
    </row>
    <row r="14" spans="1:12" x14ac:dyDescent="0.25">
      <c r="A14" s="1" t="s">
        <v>0</v>
      </c>
    </row>
    <row r="15" spans="1:12" x14ac:dyDescent="0.25">
      <c r="A15" s="2" t="s">
        <v>18</v>
      </c>
      <c r="B15" s="8">
        <f>B9/B8</f>
        <v>0.38750618097906708</v>
      </c>
      <c r="C15" s="8">
        <f>C9/C8</f>
        <v>0.38301435406698564</v>
      </c>
      <c r="D15" s="8">
        <f>D9/D8</f>
        <v>0.37760995113282986</v>
      </c>
      <c r="E15" s="8">
        <f>E9/E8</f>
        <v>0.36496502043360807</v>
      </c>
      <c r="F15" s="8">
        <f>F9/F8</f>
        <v>0.36030358473944568</v>
      </c>
      <c r="G15" s="4"/>
      <c r="H15" s="8">
        <f>H9/H8</f>
        <v>0.40265838329841797</v>
      </c>
      <c r="I15" s="8">
        <f>I9/I8</f>
        <v>0.40120296444810427</v>
      </c>
      <c r="J15" s="8">
        <f>J9/J8</f>
        <v>0.4</v>
      </c>
      <c r="K15" s="8">
        <f>K9/K8</f>
        <v>0.39081945418959341</v>
      </c>
      <c r="L15" s="8">
        <f>L9/L8</f>
        <v>0.39401815501590504</v>
      </c>
    </row>
    <row r="16" spans="1:12" x14ac:dyDescent="0.25">
      <c r="A16" s="2" t="s">
        <v>3</v>
      </c>
      <c r="B16" s="8">
        <f>B10/B8</f>
        <v>6.0573594857425417E-2</v>
      </c>
      <c r="C16" s="8">
        <f t="shared" ref="C16:F16" si="0">C10/C8</f>
        <v>5.8532695374800638E-2</v>
      </c>
      <c r="D16" s="8">
        <f t="shared" si="0"/>
        <v>5.3309640159928923E-2</v>
      </c>
      <c r="E16" s="8">
        <f t="shared" si="0"/>
        <v>4.1559880861674864E-2</v>
      </c>
      <c r="F16" s="8">
        <f t="shared" si="0"/>
        <v>2.3988615572270788E-2</v>
      </c>
      <c r="G16" s="4"/>
      <c r="H16" s="8">
        <f>H10/H8</f>
        <v>4.8219316622119486E-2</v>
      </c>
      <c r="I16" s="8">
        <f>I10/I8</f>
        <v>5.3202534817944222E-2</v>
      </c>
      <c r="J16" s="8">
        <f>J10/J8</f>
        <v>5.4296388542963883E-2</v>
      </c>
      <c r="K16" s="8">
        <f>K10/K8</f>
        <v>3.9514014550020314E-2</v>
      </c>
      <c r="L16" s="8">
        <f>L10/L8</f>
        <v>2.3702381876018312E-2</v>
      </c>
    </row>
    <row r="17" spans="1:12" x14ac:dyDescent="0.25">
      <c r="A17" t="s">
        <v>1</v>
      </c>
      <c r="B17" s="8">
        <f>B10/B11</f>
        <v>0.14465656366856919</v>
      </c>
      <c r="C17" s="8">
        <f t="shared" ref="C17:F17" si="1">C10/C11</f>
        <v>0.14039785768936497</v>
      </c>
      <c r="D17" s="8">
        <f t="shared" si="1"/>
        <v>0.13782542113323124</v>
      </c>
      <c r="E17" s="8">
        <f t="shared" si="1"/>
        <v>7.7942322681215898E-2</v>
      </c>
      <c r="F17" s="8">
        <f t="shared" si="1"/>
        <v>4.504963094935098E-2</v>
      </c>
      <c r="G17" s="4"/>
      <c r="H17" s="8">
        <f>H10/H11</f>
        <v>6.3598685150778905E-2</v>
      </c>
      <c r="I17" s="8">
        <f>I10/I11</f>
        <v>6.8732654949121189E-2</v>
      </c>
      <c r="J17" s="8">
        <f>J10/J11</f>
        <v>7.1105726666977301E-2</v>
      </c>
      <c r="K17" s="8">
        <f>K10/K11</f>
        <v>5.2002332814930018E-2</v>
      </c>
      <c r="L17" s="8">
        <f>L10/L11</f>
        <v>3.0779305828421741E-2</v>
      </c>
    </row>
    <row r="18" spans="1:12" x14ac:dyDescent="0.25">
      <c r="A18" t="s">
        <v>2</v>
      </c>
      <c r="B18" s="8">
        <f>B10/B12</f>
        <v>0.38421327757449031</v>
      </c>
      <c r="C18" s="8">
        <f t="shared" ref="C18:F18" si="2">C10/C12</f>
        <v>0.35288461538461541</v>
      </c>
      <c r="D18" s="8">
        <f t="shared" si="2"/>
        <v>0.29508196721311475</v>
      </c>
      <c r="E18" s="8">
        <f t="shared" si="2"/>
        <v>0.68886337543053966</v>
      </c>
      <c r="F18" s="8">
        <f t="shared" si="2"/>
        <v>0.40689655172413791</v>
      </c>
      <c r="G18" s="4"/>
      <c r="H18" s="8">
        <f>H10/H12</f>
        <v>0.22062469013386218</v>
      </c>
      <c r="I18" s="8">
        <f>I10/I12</f>
        <v>0.23779804768763002</v>
      </c>
      <c r="J18" s="8">
        <f>J10/J12</f>
        <v>0.28374860542952768</v>
      </c>
      <c r="K18" s="8">
        <f>K10/K12</f>
        <v>0.25158711497766284</v>
      </c>
      <c r="L18" s="8">
        <f>L10/L12</f>
        <v>0.14136973623322535</v>
      </c>
    </row>
  </sheetData>
  <mergeCells count="3">
    <mergeCell ref="B6:F6"/>
    <mergeCell ref="H6:L6"/>
    <mergeCell ref="A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NordstromProfitabilityRatios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Kanja</dc:creator>
  <cp:lastModifiedBy>Kanja</cp:lastModifiedBy>
  <dcterms:created xsi:type="dcterms:W3CDTF">2018-03-09T13:15:22Z</dcterms:created>
  <dcterms:modified xsi:type="dcterms:W3CDTF">2018-03-09T14:16:53Z</dcterms:modified>
</cp:coreProperties>
</file>